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Website Upload- Portfolio\"/>
    </mc:Choice>
  </mc:AlternateContent>
  <xr:revisionPtr revIDLastSave="0" documentId="8_{54554BAC-F60B-4EB4-BA7C-4720FF704BCE}" xr6:coauthVersionLast="47" xr6:coauthVersionMax="47" xr10:uidLastSave="{00000000-0000-0000-0000-000000000000}"/>
  <bookViews>
    <workbookView xWindow="-120" yWindow="-120" windowWidth="20730" windowHeight="11160" xr2:uid="{9327414D-81D0-43CA-889C-A9C5C088A579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Port_G1!$C$6:$H$66</definedName>
    <definedName name="IN">#REF!</definedName>
    <definedName name="_xlnm.Print_Area" localSheetId="0">Port_G1!$B$2:$H$97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G115" i="1"/>
  <c r="H114" i="1"/>
  <c r="G114" i="1"/>
  <c r="H113" i="1"/>
  <c r="G113" i="1"/>
  <c r="H112" i="1"/>
  <c r="G112" i="1"/>
  <c r="H111" i="1"/>
  <c r="G111" i="1"/>
  <c r="H110" i="1"/>
  <c r="G110" i="1" s="1"/>
  <c r="H109" i="1"/>
  <c r="G109" i="1"/>
  <c r="H108" i="1"/>
  <c r="H116" i="1" s="1"/>
  <c r="G108" i="1"/>
  <c r="G116" i="1" s="1"/>
  <c r="F105" i="1"/>
  <c r="G105" i="1" s="1"/>
  <c r="F104" i="1"/>
  <c r="F103" i="1"/>
  <c r="F102" i="1"/>
  <c r="G102" i="1" s="1"/>
  <c r="F101" i="1"/>
  <c r="G101" i="1" s="1"/>
  <c r="F100" i="1"/>
  <c r="G100" i="1" s="1"/>
  <c r="F99" i="1"/>
  <c r="G99" i="1" s="1"/>
  <c r="F96" i="1"/>
  <c r="G96" i="1" s="1"/>
  <c r="F95" i="1"/>
  <c r="G95" i="1" s="1"/>
  <c r="F94" i="1"/>
  <c r="F97" i="1" s="1"/>
  <c r="F78" i="1"/>
  <c r="F80" i="1" s="1"/>
  <c r="F68" i="1"/>
  <c r="G66" i="1" l="1"/>
  <c r="G58" i="1"/>
  <c r="G50" i="1"/>
  <c r="G42" i="1"/>
  <c r="G34" i="1"/>
  <c r="G26" i="1"/>
  <c r="G18" i="1"/>
  <c r="G10" i="1"/>
  <c r="G37" i="1"/>
  <c r="G67" i="1"/>
  <c r="G51" i="1"/>
  <c r="G27" i="1"/>
  <c r="G78" i="1"/>
  <c r="G65" i="1"/>
  <c r="G57" i="1"/>
  <c r="G49" i="1"/>
  <c r="G41" i="1"/>
  <c r="G33" i="1"/>
  <c r="G25" i="1"/>
  <c r="G17" i="1"/>
  <c r="G9" i="1"/>
  <c r="G45" i="1"/>
  <c r="G21" i="1"/>
  <c r="G59" i="1"/>
  <c r="G43" i="1"/>
  <c r="G19" i="1"/>
  <c r="G64" i="1"/>
  <c r="G56" i="1"/>
  <c r="G48" i="1"/>
  <c r="G40" i="1"/>
  <c r="G32" i="1"/>
  <c r="G24" i="1"/>
  <c r="G16" i="1"/>
  <c r="G8" i="1"/>
  <c r="G53" i="1"/>
  <c r="G13" i="1"/>
  <c r="G76" i="1"/>
  <c r="G63" i="1"/>
  <c r="G55" i="1"/>
  <c r="G47" i="1"/>
  <c r="G39" i="1"/>
  <c r="G31" i="1"/>
  <c r="G23" i="1"/>
  <c r="G15" i="1"/>
  <c r="G7" i="1"/>
  <c r="G68" i="1"/>
  <c r="G29" i="1"/>
  <c r="G104" i="1"/>
  <c r="G72" i="1"/>
  <c r="G62" i="1"/>
  <c r="G54" i="1"/>
  <c r="G46" i="1"/>
  <c r="G38" i="1"/>
  <c r="G30" i="1"/>
  <c r="G22" i="1"/>
  <c r="G14" i="1"/>
  <c r="G61" i="1"/>
  <c r="G11" i="1"/>
  <c r="G35" i="1"/>
  <c r="G60" i="1"/>
  <c r="G52" i="1"/>
  <c r="G44" i="1"/>
  <c r="G36" i="1"/>
  <c r="G28" i="1"/>
  <c r="G20" i="1"/>
  <c r="G12" i="1"/>
  <c r="G103" i="1"/>
  <c r="G94" i="1"/>
  <c r="G97" i="1" s="1"/>
</calcChain>
</file>

<file path=xl/sharedStrings.xml><?xml version="1.0" encoding="utf-8"?>
<sst xmlns="http://schemas.openxmlformats.org/spreadsheetml/2006/main" count="259" uniqueCount="183">
  <si>
    <t>NAME OF PENSION FUND</t>
  </si>
  <si>
    <t>ADITYA BIRLA SUN LIFE PENSION MANAGEMENT LIMITED</t>
  </si>
  <si>
    <t>G-TIER I</t>
  </si>
  <si>
    <t>SCHEME NAME</t>
  </si>
  <si>
    <t>Scheme G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</si>
  <si>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</si>
  <si>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</si>
  <si>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</si>
  <si>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</si>
  <si>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</si>
  <si>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</si>
  <si>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</si>
  <si>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</si>
  <si>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</si>
  <si>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</si>
  <si>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</si>
  <si>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</si>
  <si>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</si>
  <si>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IN000929C058</t>
  </si>
  <si>
    <t>Gsec Strip 12-09-2029</t>
  </si>
  <si>
    <t>IN000930C056</t>
  </si>
  <si>
    <t>Strip Gsec 12-09-2030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</si>
  <si>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</si>
  <si>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</si>
  <si>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</si>
  <si>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</si>
  <si>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</si>
  <si>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</si>
  <si>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</si>
  <si>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</si>
  <si>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</si>
  <si>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</si>
  <si>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</si>
  <si>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</si>
  <si>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</si>
  <si>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</si>
  <si>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</si>
  <si>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</si>
  <si>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</si>
  <si>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</si>
  <si>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</si>
  <si>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</si>
  <si>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</si>
  <si>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</si>
  <si>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</si>
  <si>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</si>
  <si>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</si>
  <si>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</si>
  <si>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</si>
  <si>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</si>
  <si>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</si>
  <si>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</si>
  <si>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</si>
  <si>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</si>
  <si>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</si>
  <si>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</si>
  <si>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</si>
  <si>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</si>
  <si>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</si>
  <si>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</si>
  <si>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</si>
  <si>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</si>
  <si>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IN0020210020</t>
  </si>
  <si>
    <t>6.64% GOI 16-june-2035</t>
  </si>
  <si>
    <t>IN0020210152</t>
  </si>
  <si>
    <t>06.67 GOI 15 DEC- 2035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</si>
  <si>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</si>
  <si>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</si>
  <si>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</si>
  <si>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</si>
  <si>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</si>
  <si>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</si>
  <si>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</si>
  <si>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</si>
  <si>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</si>
  <si>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</si>
  <si>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</si>
  <si>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</si>
  <si>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</si>
  <si>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</si>
  <si>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</si>
  <si>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</si>
  <si>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</si>
  <si>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</si>
  <si>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IN0020230085</t>
  </si>
  <si>
    <t>7.18 GS 14.08.2033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</si>
  <si>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</si>
  <si>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</si>
  <si>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</si>
  <si>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</si>
  <si>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</si>
  <si>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</si>
  <si>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</si>
  <si>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</si>
  <si>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</si>
  <si>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</si>
  <si>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</si>
  <si>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</si>
  <si>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</si>
  <si>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</si>
  <si>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</si>
  <si>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</si>
  <si>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IN1320230114</t>
  </si>
  <si>
    <t>7.73% BR SDL 08.11.2038</t>
  </si>
  <si>
    <t>SDL</t>
  </si>
  <si>
    <t>IN1520220279</t>
  </si>
  <si>
    <t>7.71 GJ SDL 08.03.2034</t>
  </si>
  <si>
    <t>IN1920230142</t>
  </si>
  <si>
    <t>7.64 KA SDL 20.12.2039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</si>
  <si>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</si>
  <si>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</si>
  <si>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</si>
  <si>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</si>
  <si>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</si>
  <si>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</si>
  <si>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IN2220230121</t>
  </si>
  <si>
    <t>7.47 MH SDL 13.09.2034</t>
  </si>
  <si>
    <t>IN2220230162</t>
  </si>
  <si>
    <t>7.70 MH SDL 15.11.2034</t>
  </si>
  <si>
    <t>02A</t>
  </si>
  <si>
    <t>IN2220230220</t>
  </si>
  <si>
    <t>7.49 MH SDL 07.02.2036</t>
  </si>
  <si>
    <t>IN2220230238</t>
  </si>
  <si>
    <t>7.46 MH SDL 21.02.2035</t>
  </si>
  <si>
    <t>IN2220230246</t>
  </si>
  <si>
    <t>7.47 MH SDL 21.02.2036</t>
  </si>
  <si>
    <t>IN2220230287</t>
  </si>
  <si>
    <t>7.40 MH SDL 06.03.2036</t>
  </si>
  <si>
    <t>NCA</t>
  </si>
  <si>
    <t>IN2220230311</t>
  </si>
  <si>
    <t>7.42 MH SDL 22.03.2034</t>
  </si>
  <si>
    <t>IN2220240104</t>
  </si>
  <si>
    <t>7.22 MH SDL 07.08.2034</t>
  </si>
  <si>
    <t>IN3320230359</t>
  </si>
  <si>
    <t>7.48 UP SDL 22.03.2044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</si>
  <si>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</si>
  <si>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</si>
  <si>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</si>
  <si>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</si>
  <si>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</si>
  <si>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</si>
  <si>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</si>
  <si>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</si>
  <si>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</si>
  <si>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</si>
  <si>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</si>
  <si>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</si>
  <si>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</si>
  <si>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Infrastructure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</si>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</sst>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0" fontId="1" fillId="0" borderId="5" xfId="2" applyFont="1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7" xfId="0" applyFont="1" applyFill="1" applyBorder="1"/>
    <xf numFmtId="0" fontId="4" fillId="0" borderId="5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8" xfId="0" applyFont="1" applyFill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0" fontId="0" fillId="0" borderId="0" xfId="2" applyFont="1"/>
    <xf numFmtId="10" fontId="1" fillId="0" borderId="0" xfId="1" applyNumberFormat="1" applyFont="1"/>
  </cellXfs>
  <cellStyles count="6">
    <cellStyle name="Comma 2" xfId="3" xr:uid="{3B136F2A-F2E5-4D6D-9AF8-8EF914185234}"/>
    <cellStyle name="Comma 3" xfId="4" xr:uid="{66DA43ED-142F-4546-BC8B-D2D778EC9259}"/>
    <cellStyle name="Normal" xfId="0" builtinId="0"/>
    <cellStyle name="Normal 2" xfId="2" xr:uid="{A2E715F8-C17F-4137-A074-CD6D31857116}"/>
    <cellStyle name="Percent" xfId="1" builtinId="5"/>
    <cellStyle name="Percent 2" xfId="5" xr:uid="{3DB02225-753C-4B2C-B7DF-0182AE2AAD6E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3F330-2CD5-4B72-95E3-D36F690C9764}" name="Table13456768578910" displayName="Table13456768578910" ref="B6:H67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86F14F16-5D40-4CCE-A5A1-34E874FF9145}" name="ISIN No." dataDxfId="6"/>
    <tableColumn id="2" xr3:uid="{27CBD0C0-1827-4E21-B2E8-95BFEC824011}" name="Name of the Instrument" dataDxfId="5"/>
    <tableColumn id="3" xr3:uid="{603CDF34-DD76-4626-A819-339B391275CF}" name="Industry " dataDxfId="4"/>
    <tableColumn id="4" xr3:uid="{D67A50D9-3C6B-4DA8-9BD9-F5F421950559}" name="Quantity" dataDxfId="3"/>
    <tableColumn id="5" xr3:uid="{F5327A9A-E96F-47A9-ABD7-B0AEB43724C2}" name="Market Value" dataDxfId="2"/>
    <tableColumn id="6" xr3:uid="{E8400902-3C76-47B6-B3B6-4107F455CD2B}" name="% of Portfolio" dataDxfId="1" dataCellStyle="Percent">
      <calculatedColumnFormula>+F7/$F$80</calculatedColumnFormula>
    </tableColumn>
    <tableColumn id="7" xr3:uid="{9F6361BB-46F4-4645-8416-C1E458475843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12EB-610C-4716-9E32-5BB6D45B2A83}">
  <sheetPr>
    <tabColor rgb="FF7030A0"/>
  </sheetPr>
  <dimension ref="A2:H121"/>
  <sheetViews>
    <sheetView showGridLines="0" tabSelected="1" topLeftCell="B1" zoomScaleNormal="100" zoomScaleSheetLayoutView="89" workbookViewId="0">
      <selection activeCell="C13" sqref="C13"/>
    </sheetView>
  </sheetViews>
  <sheetFormatPr defaultRowHeight="15" x14ac:dyDescent="0.25"/>
  <cols>
    <col min="1" max="1" width="11.28515625" style="1" hidden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45534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7" t="s">
        <v>15</v>
      </c>
      <c r="E7" s="18">
        <v>2500000</v>
      </c>
      <c r="F7" s="18">
        <v>173379500</v>
      </c>
      <c r="G7" s="19">
        <f t="shared" ref="G7:G67" si="0">+F7/$F$80</f>
        <v>2.1973665289439455E-2</v>
      </c>
      <c r="H7" s="20"/>
    </row>
    <row r="8" spans="1:8" x14ac:dyDescent="0.25">
      <c r="A8" s="14"/>
      <c r="B8" s="15" t="s">
        <v>16</v>
      </c>
      <c r="C8" s="16" t="s">
        <v>17</v>
      </c>
      <c r="D8" s="16" t="s">
        <v>15</v>
      </c>
      <c r="E8" s="18">
        <v>500000</v>
      </c>
      <c r="F8" s="18">
        <v>34541200</v>
      </c>
      <c r="G8" s="19">
        <f t="shared" si="0"/>
        <v>4.3776615314704802E-3</v>
      </c>
      <c r="H8" s="20"/>
    </row>
    <row r="9" spans="1:8" x14ac:dyDescent="0.25">
      <c r="A9" s="14"/>
      <c r="B9" s="15" t="s">
        <v>18</v>
      </c>
      <c r="C9" s="16" t="s">
        <v>19</v>
      </c>
      <c r="D9" s="16" t="s">
        <v>15</v>
      </c>
      <c r="E9" s="18">
        <v>2250000</v>
      </c>
      <c r="F9" s="18">
        <v>160957350</v>
      </c>
      <c r="G9" s="19">
        <f t="shared" si="0"/>
        <v>2.0399314421688595E-2</v>
      </c>
      <c r="H9" s="20"/>
    </row>
    <row r="10" spans="1:8" x14ac:dyDescent="0.25">
      <c r="A10" s="14"/>
      <c r="B10" s="15" t="s">
        <v>20</v>
      </c>
      <c r="C10" s="16" t="s">
        <v>21</v>
      </c>
      <c r="D10" s="16" t="s">
        <v>15</v>
      </c>
      <c r="E10" s="18">
        <v>26000</v>
      </c>
      <c r="F10" s="18">
        <v>1734174</v>
      </c>
      <c r="G10" s="19">
        <f t="shared" si="0"/>
        <v>2.1978468636516069E-4</v>
      </c>
      <c r="H10" s="20"/>
    </row>
    <row r="11" spans="1:8" x14ac:dyDescent="0.25">
      <c r="A11" s="14"/>
      <c r="B11" s="15" t="s">
        <v>22</v>
      </c>
      <c r="C11" s="16" t="s">
        <v>23</v>
      </c>
      <c r="D11" s="16" t="s">
        <v>15</v>
      </c>
      <c r="E11" s="18">
        <v>1500000</v>
      </c>
      <c r="F11" s="18">
        <v>74641350</v>
      </c>
      <c r="G11" s="19">
        <f t="shared" si="0"/>
        <v>9.4598498764381124E-3</v>
      </c>
      <c r="H11" s="20"/>
    </row>
    <row r="12" spans="1:8" x14ac:dyDescent="0.25">
      <c r="A12" s="14"/>
      <c r="B12" s="15" t="s">
        <v>24</v>
      </c>
      <c r="C12" s="16" t="s">
        <v>25</v>
      </c>
      <c r="D12" s="16" t="s">
        <v>15</v>
      </c>
      <c r="E12" s="18">
        <v>2100000</v>
      </c>
      <c r="F12" s="18">
        <v>55565160</v>
      </c>
      <c r="G12" s="19">
        <f t="shared" si="0"/>
        <v>7.0421833469017361E-3</v>
      </c>
      <c r="H12" s="20"/>
    </row>
    <row r="13" spans="1:8" x14ac:dyDescent="0.25">
      <c r="A13" s="14"/>
      <c r="B13" s="15" t="s">
        <v>26</v>
      </c>
      <c r="C13" s="16" t="s">
        <v>27</v>
      </c>
      <c r="D13" s="16" t="s">
        <v>15</v>
      </c>
      <c r="E13" s="18">
        <v>600000</v>
      </c>
      <c r="F13" s="18">
        <v>62490000</v>
      </c>
      <c r="G13" s="19">
        <f t="shared" si="0"/>
        <v>7.9198194938679117E-3</v>
      </c>
      <c r="H13" s="20"/>
    </row>
    <row r="14" spans="1:8" x14ac:dyDescent="0.25">
      <c r="A14" s="14"/>
      <c r="B14" s="15" t="s">
        <v>28</v>
      </c>
      <c r="C14" s="16" t="s">
        <v>29</v>
      </c>
      <c r="D14" s="16" t="s">
        <v>15</v>
      </c>
      <c r="E14" s="18">
        <v>580500</v>
      </c>
      <c r="F14" s="18">
        <v>62676585</v>
      </c>
      <c r="G14" s="19">
        <f t="shared" si="0"/>
        <v>7.9434667897594676E-3</v>
      </c>
      <c r="H14" s="20"/>
    </row>
    <row r="15" spans="1:8" x14ac:dyDescent="0.25">
      <c r="A15" s="14"/>
      <c r="B15" s="15" t="s">
        <v>30</v>
      </c>
      <c r="C15" s="16" t="s">
        <v>31</v>
      </c>
      <c r="D15" s="16" t="s">
        <v>15</v>
      </c>
      <c r="E15" s="18">
        <v>256800</v>
      </c>
      <c r="F15" s="18">
        <v>27874304.640000001</v>
      </c>
      <c r="G15" s="19">
        <f t="shared" si="0"/>
        <v>3.5327166149125423E-3</v>
      </c>
      <c r="H15" s="20"/>
    </row>
    <row r="16" spans="1:8" x14ac:dyDescent="0.25">
      <c r="A16" s="14"/>
      <c r="B16" s="15" t="s">
        <v>32</v>
      </c>
      <c r="C16" s="16" t="s">
        <v>33</v>
      </c>
      <c r="D16" s="16" t="s">
        <v>15</v>
      </c>
      <c r="E16" s="18">
        <v>200000</v>
      </c>
      <c r="F16" s="18">
        <v>22734960</v>
      </c>
      <c r="G16" s="19">
        <f t="shared" si="0"/>
        <v>2.8813694895232392E-3</v>
      </c>
      <c r="H16" s="20"/>
    </row>
    <row r="17" spans="1:8" x14ac:dyDescent="0.25">
      <c r="A17" s="14"/>
      <c r="B17" s="15" t="s">
        <v>34</v>
      </c>
      <c r="C17" s="16" t="s">
        <v>35</v>
      </c>
      <c r="D17" s="16" t="s">
        <v>15</v>
      </c>
      <c r="E17" s="18">
        <v>500000</v>
      </c>
      <c r="F17" s="18">
        <v>56317400</v>
      </c>
      <c r="G17" s="19">
        <f t="shared" si="0"/>
        <v>7.1375202810682785E-3</v>
      </c>
      <c r="H17" s="20"/>
    </row>
    <row r="18" spans="1:8" x14ac:dyDescent="0.25">
      <c r="A18" s="14"/>
      <c r="B18" s="15" t="s">
        <v>36</v>
      </c>
      <c r="C18" s="16" t="s">
        <v>37</v>
      </c>
      <c r="D18" s="16" t="s">
        <v>15</v>
      </c>
      <c r="E18" s="18">
        <v>60600</v>
      </c>
      <c r="F18" s="18">
        <v>6410595.2400000002</v>
      </c>
      <c r="G18" s="19">
        <f t="shared" si="0"/>
        <v>8.1246210832211301E-4</v>
      </c>
      <c r="H18" s="20"/>
    </row>
    <row r="19" spans="1:8" x14ac:dyDescent="0.25">
      <c r="A19" s="14"/>
      <c r="B19" s="15" t="s">
        <v>38</v>
      </c>
      <c r="C19" s="16" t="s">
        <v>39</v>
      </c>
      <c r="D19" s="16" t="s">
        <v>15</v>
      </c>
      <c r="E19" s="18">
        <v>163000</v>
      </c>
      <c r="F19" s="18">
        <v>17735801.800000001</v>
      </c>
      <c r="G19" s="19">
        <f t="shared" si="0"/>
        <v>2.2477892276367034E-3</v>
      </c>
      <c r="H19" s="20"/>
    </row>
    <row r="20" spans="1:8" x14ac:dyDescent="0.25">
      <c r="A20" s="14"/>
      <c r="B20" s="15" t="s">
        <v>40</v>
      </c>
      <c r="C20" s="16" t="s">
        <v>41</v>
      </c>
      <c r="D20" s="16" t="s">
        <v>15</v>
      </c>
      <c r="E20" s="18">
        <v>50000</v>
      </c>
      <c r="F20" s="18">
        <v>5179245</v>
      </c>
      <c r="G20" s="19">
        <f t="shared" si="0"/>
        <v>6.5640399287114593E-4</v>
      </c>
      <c r="H20" s="20"/>
    </row>
    <row r="21" spans="1:8" x14ac:dyDescent="0.25">
      <c r="A21" s="14"/>
      <c r="B21" s="15" t="s">
        <v>42</v>
      </c>
      <c r="C21" s="16" t="s">
        <v>43</v>
      </c>
      <c r="D21" s="16" t="s">
        <v>15</v>
      </c>
      <c r="E21" s="18">
        <v>500000</v>
      </c>
      <c r="F21" s="18">
        <v>47799750</v>
      </c>
      <c r="G21" s="19">
        <f t="shared" si="0"/>
        <v>6.0580155521205419E-3</v>
      </c>
      <c r="H21" s="20"/>
    </row>
    <row r="22" spans="1:8" x14ac:dyDescent="0.25">
      <c r="A22" s="14"/>
      <c r="B22" s="15" t="s">
        <v>44</v>
      </c>
      <c r="C22" s="16" t="s">
        <v>45</v>
      </c>
      <c r="D22" s="16" t="s">
        <v>15</v>
      </c>
      <c r="E22" s="18">
        <v>620000</v>
      </c>
      <c r="F22" s="18">
        <v>61894476</v>
      </c>
      <c r="G22" s="19">
        <f t="shared" si="0"/>
        <v>7.8443443364944725E-3</v>
      </c>
      <c r="H22" s="20"/>
    </row>
    <row r="23" spans="1:8" x14ac:dyDescent="0.25">
      <c r="A23" s="14"/>
      <c r="B23" s="15" t="s">
        <v>46</v>
      </c>
      <c r="C23" s="16" t="s">
        <v>47</v>
      </c>
      <c r="D23" s="16" t="s">
        <v>15</v>
      </c>
      <c r="E23" s="18">
        <v>28300</v>
      </c>
      <c r="F23" s="18">
        <v>3007375.91</v>
      </c>
      <c r="G23" s="19">
        <f t="shared" si="0"/>
        <v>3.8114697323422548E-4</v>
      </c>
      <c r="H23" s="20"/>
    </row>
    <row r="24" spans="1:8" x14ac:dyDescent="0.25">
      <c r="A24" s="14"/>
      <c r="B24" s="15" t="s">
        <v>48</v>
      </c>
      <c r="C24" s="16" t="s">
        <v>49</v>
      </c>
      <c r="D24" s="16" t="s">
        <v>15</v>
      </c>
      <c r="E24" s="18">
        <v>230000</v>
      </c>
      <c r="F24" s="18">
        <v>25035500</v>
      </c>
      <c r="G24" s="19">
        <f t="shared" si="0"/>
        <v>3.1729339244475929E-3</v>
      </c>
      <c r="H24" s="20"/>
    </row>
    <row r="25" spans="1:8" x14ac:dyDescent="0.25">
      <c r="A25" s="14"/>
      <c r="B25" s="15" t="s">
        <v>50</v>
      </c>
      <c r="C25" s="16" t="s">
        <v>51</v>
      </c>
      <c r="D25" s="16" t="s">
        <v>15</v>
      </c>
      <c r="E25" s="18">
        <v>170000</v>
      </c>
      <c r="F25" s="18">
        <v>18299497</v>
      </c>
      <c r="G25" s="19">
        <f t="shared" si="0"/>
        <v>2.3192304859749936E-3</v>
      </c>
      <c r="H25" s="20"/>
    </row>
    <row r="26" spans="1:8" x14ac:dyDescent="0.25">
      <c r="A26" s="14"/>
      <c r="B26" s="15" t="s">
        <v>52</v>
      </c>
      <c r="C26" s="16" t="s">
        <v>53</v>
      </c>
      <c r="D26" s="16" t="s">
        <v>15</v>
      </c>
      <c r="E26" s="18">
        <v>1000000</v>
      </c>
      <c r="F26" s="18">
        <v>107618100</v>
      </c>
      <c r="G26" s="19">
        <f t="shared" si="0"/>
        <v>1.3639237098304148E-2</v>
      </c>
      <c r="H26" s="20"/>
    </row>
    <row r="27" spans="1:8" x14ac:dyDescent="0.25">
      <c r="A27" s="14"/>
      <c r="B27" s="15" t="s">
        <v>54</v>
      </c>
      <c r="C27" s="16" t="s">
        <v>55</v>
      </c>
      <c r="D27" s="16" t="s">
        <v>15</v>
      </c>
      <c r="E27" s="18">
        <v>500000</v>
      </c>
      <c r="F27" s="18">
        <v>51035000</v>
      </c>
      <c r="G27" s="19">
        <f t="shared" si="0"/>
        <v>6.4680426927436205E-3</v>
      </c>
      <c r="H27" s="20"/>
    </row>
    <row r="28" spans="1:8" x14ac:dyDescent="0.25">
      <c r="A28" s="14"/>
      <c r="B28" s="15" t="s">
        <v>56</v>
      </c>
      <c r="C28" s="16" t="s">
        <v>57</v>
      </c>
      <c r="D28" s="16" t="s">
        <v>15</v>
      </c>
      <c r="E28" s="18">
        <v>140000</v>
      </c>
      <c r="F28" s="18">
        <v>13288828</v>
      </c>
      <c r="G28" s="19">
        <f t="shared" si="0"/>
        <v>1.6841913753409782E-3</v>
      </c>
      <c r="H28" s="20"/>
    </row>
    <row r="29" spans="1:8" x14ac:dyDescent="0.25">
      <c r="A29" s="14"/>
      <c r="B29" s="15" t="s">
        <v>58</v>
      </c>
      <c r="C29" s="16" t="s">
        <v>59</v>
      </c>
      <c r="D29" s="16" t="s">
        <v>15</v>
      </c>
      <c r="E29" s="18">
        <v>500000</v>
      </c>
      <c r="F29" s="18">
        <v>48475000</v>
      </c>
      <c r="G29" s="19">
        <f t="shared" si="0"/>
        <v>6.1435949746398945E-3</v>
      </c>
      <c r="H29" s="20"/>
    </row>
    <row r="30" spans="1:8" x14ac:dyDescent="0.25">
      <c r="A30" s="14"/>
      <c r="B30" s="15" t="s">
        <v>60</v>
      </c>
      <c r="C30" s="16" t="s">
        <v>61</v>
      </c>
      <c r="D30" s="16" t="s">
        <v>15</v>
      </c>
      <c r="E30" s="18">
        <v>425400</v>
      </c>
      <c r="F30" s="18">
        <v>40366291.079999998</v>
      </c>
      <c r="G30" s="19">
        <f t="shared" si="0"/>
        <v>5.1159183707878116E-3</v>
      </c>
      <c r="H30" s="20"/>
    </row>
    <row r="31" spans="1:8" x14ac:dyDescent="0.25">
      <c r="A31" s="14"/>
      <c r="B31" s="15" t="s">
        <v>62</v>
      </c>
      <c r="C31" s="16" t="s">
        <v>63</v>
      </c>
      <c r="D31" s="16" t="s">
        <v>15</v>
      </c>
      <c r="E31" s="18">
        <v>500000</v>
      </c>
      <c r="F31" s="18">
        <v>48924800</v>
      </c>
      <c r="G31" s="19">
        <f t="shared" si="0"/>
        <v>6.2006014526098377E-3</v>
      </c>
      <c r="H31" s="20"/>
    </row>
    <row r="32" spans="1:8" x14ac:dyDescent="0.25">
      <c r="A32" s="14"/>
      <c r="B32" s="15" t="s">
        <v>64</v>
      </c>
      <c r="C32" s="16" t="s">
        <v>65</v>
      </c>
      <c r="D32" s="16" t="s">
        <v>15</v>
      </c>
      <c r="E32" s="18">
        <v>840000</v>
      </c>
      <c r="F32" s="18">
        <v>82360572</v>
      </c>
      <c r="G32" s="19">
        <f t="shared" si="0"/>
        <v>1.0438163924655332E-2</v>
      </c>
      <c r="H32" s="20"/>
    </row>
    <row r="33" spans="1:8" x14ac:dyDescent="0.25">
      <c r="A33" s="14"/>
      <c r="B33" s="15" t="s">
        <v>66</v>
      </c>
      <c r="C33" s="16" t="s">
        <v>67</v>
      </c>
      <c r="D33" s="16" t="s">
        <v>15</v>
      </c>
      <c r="E33" s="18">
        <v>420000</v>
      </c>
      <c r="F33" s="18">
        <v>41990760</v>
      </c>
      <c r="G33" s="19">
        <f t="shared" si="0"/>
        <v>5.3217993216567276E-3</v>
      </c>
      <c r="H33" s="20"/>
    </row>
    <row r="34" spans="1:8" x14ac:dyDescent="0.25">
      <c r="A34" s="14"/>
      <c r="B34" s="15" t="s">
        <v>68</v>
      </c>
      <c r="C34" s="16" t="s">
        <v>69</v>
      </c>
      <c r="D34" s="16" t="s">
        <v>15</v>
      </c>
      <c r="E34" s="18">
        <v>596400</v>
      </c>
      <c r="F34" s="18">
        <v>59136519.119999997</v>
      </c>
      <c r="G34" s="19">
        <f t="shared" si="0"/>
        <v>7.4948080801099121E-3</v>
      </c>
      <c r="H34" s="20"/>
    </row>
    <row r="35" spans="1:8" x14ac:dyDescent="0.25">
      <c r="A35" s="14"/>
      <c r="B35" s="15" t="s">
        <v>70</v>
      </c>
      <c r="C35" s="16" t="s">
        <v>71</v>
      </c>
      <c r="D35" s="16" t="s">
        <v>15</v>
      </c>
      <c r="E35" s="18">
        <v>1500000</v>
      </c>
      <c r="F35" s="18">
        <v>147172800</v>
      </c>
      <c r="G35" s="19">
        <f t="shared" si="0"/>
        <v>1.8652296533959407E-2</v>
      </c>
      <c r="H35" s="20"/>
    </row>
    <row r="36" spans="1:8" x14ac:dyDescent="0.25">
      <c r="A36" s="14"/>
      <c r="B36" s="15" t="s">
        <v>72</v>
      </c>
      <c r="C36" s="16" t="s">
        <v>73</v>
      </c>
      <c r="D36" s="16" t="s">
        <v>15</v>
      </c>
      <c r="E36" s="18">
        <v>350000</v>
      </c>
      <c r="F36" s="18">
        <v>35423010</v>
      </c>
      <c r="G36" s="19">
        <f t="shared" si="0"/>
        <v>4.4894198292443266E-3</v>
      </c>
      <c r="H36" s="20"/>
    </row>
    <row r="37" spans="1:8" x14ac:dyDescent="0.25">
      <c r="A37" s="14"/>
      <c r="B37" s="15" t="s">
        <v>74</v>
      </c>
      <c r="C37" s="16" t="s">
        <v>75</v>
      </c>
      <c r="D37" s="16" t="s">
        <v>15</v>
      </c>
      <c r="E37" s="18">
        <v>1000000</v>
      </c>
      <c r="F37" s="18">
        <v>103989100</v>
      </c>
      <c r="G37" s="19">
        <f t="shared" si="0"/>
        <v>1.3179307110414139E-2</v>
      </c>
      <c r="H37" s="20"/>
    </row>
    <row r="38" spans="1:8" x14ac:dyDescent="0.25">
      <c r="A38" s="14"/>
      <c r="B38" s="15" t="s">
        <v>76</v>
      </c>
      <c r="C38" s="16" t="s">
        <v>77</v>
      </c>
      <c r="D38" s="16" t="s">
        <v>15</v>
      </c>
      <c r="E38" s="18">
        <v>1500000</v>
      </c>
      <c r="F38" s="18">
        <v>153708450</v>
      </c>
      <c r="G38" s="19">
        <f t="shared" si="0"/>
        <v>1.9480607756156523E-2</v>
      </c>
      <c r="H38" s="20"/>
    </row>
    <row r="39" spans="1:8" x14ac:dyDescent="0.25">
      <c r="A39" s="14"/>
      <c r="B39" s="15" t="s">
        <v>78</v>
      </c>
      <c r="C39" s="16" t="s">
        <v>79</v>
      </c>
      <c r="D39" s="16" t="s">
        <v>15</v>
      </c>
      <c r="E39" s="18">
        <v>7145000</v>
      </c>
      <c r="F39" s="18">
        <v>735059737.5</v>
      </c>
      <c r="G39" s="19">
        <f t="shared" si="0"/>
        <v>9.3159552539765239E-2</v>
      </c>
      <c r="H39" s="20"/>
    </row>
    <row r="40" spans="1:8" x14ac:dyDescent="0.25">
      <c r="A40" s="14"/>
      <c r="B40" s="15" t="s">
        <v>80</v>
      </c>
      <c r="C40" s="16" t="s">
        <v>81</v>
      </c>
      <c r="D40" s="16" t="s">
        <v>15</v>
      </c>
      <c r="E40" s="18">
        <v>6660000</v>
      </c>
      <c r="F40" s="18">
        <v>690565410</v>
      </c>
      <c r="G40" s="19">
        <f t="shared" si="0"/>
        <v>8.7520457607759422E-2</v>
      </c>
      <c r="H40" s="20"/>
    </row>
    <row r="41" spans="1:8" x14ac:dyDescent="0.25">
      <c r="A41" s="14"/>
      <c r="B41" s="15" t="s">
        <v>82</v>
      </c>
      <c r="C41" s="16" t="s">
        <v>83</v>
      </c>
      <c r="D41" s="16" t="s">
        <v>15</v>
      </c>
      <c r="E41" s="18">
        <v>1000000</v>
      </c>
      <c r="F41" s="18">
        <v>102271700</v>
      </c>
      <c r="G41" s="19">
        <f t="shared" si="0"/>
        <v>1.2961648317026899E-2</v>
      </c>
      <c r="H41" s="20"/>
    </row>
    <row r="42" spans="1:8" x14ac:dyDescent="0.25">
      <c r="A42" s="14"/>
      <c r="B42" s="15" t="s">
        <v>84</v>
      </c>
      <c r="C42" s="16" t="s">
        <v>85</v>
      </c>
      <c r="D42" s="16" t="s">
        <v>15</v>
      </c>
      <c r="E42" s="18">
        <v>5000000</v>
      </c>
      <c r="F42" s="18">
        <v>509416500</v>
      </c>
      <c r="G42" s="19">
        <f t="shared" si="0"/>
        <v>6.4562117573979241E-2</v>
      </c>
      <c r="H42" s="20"/>
    </row>
    <row r="43" spans="1:8" x14ac:dyDescent="0.25">
      <c r="A43" s="14"/>
      <c r="B43" s="15" t="s">
        <v>86</v>
      </c>
      <c r="C43" s="16" t="s">
        <v>87</v>
      </c>
      <c r="D43" s="16" t="s">
        <v>15</v>
      </c>
      <c r="E43" s="18">
        <v>6880000</v>
      </c>
      <c r="F43" s="18">
        <v>728393856</v>
      </c>
      <c r="G43" s="19">
        <f t="shared" si="0"/>
        <v>9.2314736117177401E-2</v>
      </c>
      <c r="H43" s="20"/>
    </row>
    <row r="44" spans="1:8" x14ac:dyDescent="0.25">
      <c r="A44" s="14"/>
      <c r="B44" s="15" t="s">
        <v>88</v>
      </c>
      <c r="C44" s="16" t="s">
        <v>89</v>
      </c>
      <c r="D44" s="16" t="s">
        <v>15</v>
      </c>
      <c r="E44" s="18">
        <v>500000</v>
      </c>
      <c r="F44" s="18">
        <v>51234150</v>
      </c>
      <c r="G44" s="19">
        <f t="shared" si="0"/>
        <v>6.4932824439390725E-3</v>
      </c>
      <c r="H44" s="20"/>
    </row>
    <row r="45" spans="1:8" x14ac:dyDescent="0.25">
      <c r="A45" s="14"/>
      <c r="B45" s="15" t="s">
        <v>90</v>
      </c>
      <c r="C45" s="16" t="s">
        <v>91</v>
      </c>
      <c r="D45" s="16" t="s">
        <v>15</v>
      </c>
      <c r="E45" s="18">
        <v>4130000</v>
      </c>
      <c r="F45" s="18">
        <v>419757506</v>
      </c>
      <c r="G45" s="19">
        <f t="shared" si="0"/>
        <v>5.319897069476999E-2</v>
      </c>
      <c r="H45" s="20"/>
    </row>
    <row r="46" spans="1:8" x14ac:dyDescent="0.25">
      <c r="A46" s="14"/>
      <c r="B46" s="15" t="s">
        <v>92</v>
      </c>
      <c r="C46" s="16" t="s">
        <v>93</v>
      </c>
      <c r="D46" s="16" t="s">
        <v>15</v>
      </c>
      <c r="E46" s="18">
        <v>3500000</v>
      </c>
      <c r="F46" s="18">
        <v>359990050</v>
      </c>
      <c r="G46" s="19">
        <f t="shared" si="0"/>
        <v>4.5624199321307152E-2</v>
      </c>
      <c r="H46" s="20"/>
    </row>
    <row r="47" spans="1:8" x14ac:dyDescent="0.25">
      <c r="A47" s="14"/>
      <c r="B47" s="15" t="s">
        <v>94</v>
      </c>
      <c r="C47" s="16" t="s">
        <v>95</v>
      </c>
      <c r="D47" s="16" t="s">
        <v>15</v>
      </c>
      <c r="E47" s="18">
        <v>4368200</v>
      </c>
      <c r="F47" s="18">
        <v>454648808.30000001</v>
      </c>
      <c r="G47" s="19">
        <f t="shared" si="0"/>
        <v>5.762100327793495E-2</v>
      </c>
      <c r="H47" s="20"/>
    </row>
    <row r="48" spans="1:8" x14ac:dyDescent="0.25">
      <c r="A48" s="14"/>
      <c r="B48" s="15" t="s">
        <v>96</v>
      </c>
      <c r="C48" s="16" t="s">
        <v>97</v>
      </c>
      <c r="D48" s="16" t="s">
        <v>15</v>
      </c>
      <c r="E48" s="18">
        <v>940000</v>
      </c>
      <c r="F48" s="18">
        <v>94997434</v>
      </c>
      <c r="G48" s="19">
        <f t="shared" si="0"/>
        <v>1.2039726830863023E-2</v>
      </c>
      <c r="H48" s="20"/>
    </row>
    <row r="49" spans="1:8" x14ac:dyDescent="0.25">
      <c r="A49" s="14"/>
      <c r="B49" s="15" t="s">
        <v>98</v>
      </c>
      <c r="C49" s="16" t="s">
        <v>99</v>
      </c>
      <c r="D49" s="16" t="s">
        <v>15</v>
      </c>
      <c r="E49" s="18">
        <v>500000</v>
      </c>
      <c r="F49" s="18">
        <v>50163900</v>
      </c>
      <c r="G49" s="19">
        <f t="shared" si="0"/>
        <v>6.3576417524154345E-3</v>
      </c>
      <c r="H49" s="20"/>
    </row>
    <row r="50" spans="1:8" x14ac:dyDescent="0.25">
      <c r="A50" s="14"/>
      <c r="B50" s="15" t="s">
        <v>100</v>
      </c>
      <c r="C50" s="16" t="s">
        <v>101</v>
      </c>
      <c r="D50" s="16" t="s">
        <v>15</v>
      </c>
      <c r="E50" s="18">
        <v>1090100</v>
      </c>
      <c r="F50" s="18">
        <v>109932878.66</v>
      </c>
      <c r="G50" s="19">
        <f t="shared" si="0"/>
        <v>1.3932606103832353E-2</v>
      </c>
      <c r="H50" s="20"/>
    </row>
    <row r="51" spans="1:8" x14ac:dyDescent="0.25">
      <c r="A51" s="14"/>
      <c r="B51" s="15" t="s">
        <v>102</v>
      </c>
      <c r="C51" s="16" t="s">
        <v>103</v>
      </c>
      <c r="D51" s="16" t="s">
        <v>104</v>
      </c>
      <c r="E51" s="18">
        <v>1000000</v>
      </c>
      <c r="F51" s="18">
        <v>104247700</v>
      </c>
      <c r="G51" s="19">
        <f t="shared" si="0"/>
        <v>1.3212081399438212E-2</v>
      </c>
      <c r="H51" s="20"/>
    </row>
    <row r="52" spans="1:8" x14ac:dyDescent="0.25">
      <c r="A52" s="14"/>
      <c r="B52" s="15" t="s">
        <v>105</v>
      </c>
      <c r="C52" s="16" t="s">
        <v>106</v>
      </c>
      <c r="D52" s="16" t="s">
        <v>104</v>
      </c>
      <c r="E52" s="18">
        <v>500000</v>
      </c>
      <c r="F52" s="18">
        <v>51673150</v>
      </c>
      <c r="G52" s="19">
        <f t="shared" si="0"/>
        <v>6.548920158098266E-3</v>
      </c>
      <c r="H52" s="20"/>
    </row>
    <row r="53" spans="1:8" x14ac:dyDescent="0.25">
      <c r="A53" s="14"/>
      <c r="B53" s="15" t="s">
        <v>107</v>
      </c>
      <c r="C53" s="16" t="s">
        <v>108</v>
      </c>
      <c r="D53" s="16" t="s">
        <v>104</v>
      </c>
      <c r="E53" s="18">
        <v>450000</v>
      </c>
      <c r="F53" s="18">
        <v>46738350</v>
      </c>
      <c r="G53" s="19">
        <f t="shared" si="0"/>
        <v>5.92349648649738E-3</v>
      </c>
      <c r="H53" s="20"/>
    </row>
    <row r="54" spans="1:8" x14ac:dyDescent="0.25">
      <c r="A54" s="14"/>
      <c r="B54" s="15" t="s">
        <v>109</v>
      </c>
      <c r="C54" s="16" t="s">
        <v>110</v>
      </c>
      <c r="D54" s="16" t="s">
        <v>104</v>
      </c>
      <c r="E54" s="18">
        <v>130000</v>
      </c>
      <c r="F54" s="18">
        <v>13686920</v>
      </c>
      <c r="G54" s="19">
        <f t="shared" si="0"/>
        <v>1.7346445163547862E-3</v>
      </c>
      <c r="H54" s="20"/>
    </row>
    <row r="55" spans="1:8" x14ac:dyDescent="0.25">
      <c r="B55" s="15" t="s">
        <v>111</v>
      </c>
      <c r="C55" s="16" t="s">
        <v>112</v>
      </c>
      <c r="D55" s="16" t="s">
        <v>104</v>
      </c>
      <c r="E55" s="18">
        <v>190000</v>
      </c>
      <c r="F55" s="18">
        <v>18527964</v>
      </c>
      <c r="G55" s="19">
        <f t="shared" si="0"/>
        <v>2.3481857972296829E-3</v>
      </c>
      <c r="H55" s="20"/>
    </row>
    <row r="56" spans="1:8" x14ac:dyDescent="0.25">
      <c r="B56" s="15" t="s">
        <v>113</v>
      </c>
      <c r="C56" s="16" t="s">
        <v>114</v>
      </c>
      <c r="D56" s="16" t="s">
        <v>104</v>
      </c>
      <c r="E56" s="18">
        <v>1000000</v>
      </c>
      <c r="F56" s="18">
        <v>99110000</v>
      </c>
      <c r="G56" s="19">
        <f t="shared" si="0"/>
        <v>1.2560942711429808E-2</v>
      </c>
      <c r="H56" s="20"/>
    </row>
    <row r="57" spans="1:8" x14ac:dyDescent="0.25">
      <c r="B57" s="15" t="s">
        <v>115</v>
      </c>
      <c r="C57" s="16" t="s">
        <v>116</v>
      </c>
      <c r="D57" s="16" t="s">
        <v>104</v>
      </c>
      <c r="E57" s="18">
        <v>400000</v>
      </c>
      <c r="F57" s="18">
        <v>40709520</v>
      </c>
      <c r="G57" s="19">
        <f t="shared" si="0"/>
        <v>5.1594183082414088E-3</v>
      </c>
      <c r="H57" s="20"/>
    </row>
    <row r="58" spans="1:8" x14ac:dyDescent="0.25">
      <c r="B58" s="15" t="s">
        <v>117</v>
      </c>
      <c r="C58" s="16" t="s">
        <v>118</v>
      </c>
      <c r="D58" s="16" t="s">
        <v>104</v>
      </c>
      <c r="E58" s="18">
        <v>4900000</v>
      </c>
      <c r="F58" s="18">
        <v>506771720</v>
      </c>
      <c r="G58" s="19">
        <f t="shared" si="0"/>
        <v>6.4226925059961124E-2</v>
      </c>
      <c r="H58" s="20"/>
    </row>
    <row r="59" spans="1:8" x14ac:dyDescent="0.25">
      <c r="A59" s="21" t="s">
        <v>119</v>
      </c>
      <c r="B59" s="15" t="s">
        <v>120</v>
      </c>
      <c r="C59" s="16" t="s">
        <v>121</v>
      </c>
      <c r="D59" s="16" t="s">
        <v>104</v>
      </c>
      <c r="E59" s="18">
        <v>1000000</v>
      </c>
      <c r="F59" s="18">
        <v>102135700</v>
      </c>
      <c r="G59" s="19">
        <f t="shared" si="0"/>
        <v>1.2944412032002637E-2</v>
      </c>
      <c r="H59" s="20"/>
    </row>
    <row r="60" spans="1:8" x14ac:dyDescent="0.25">
      <c r="B60" s="15" t="s">
        <v>122</v>
      </c>
      <c r="C60" s="16" t="s">
        <v>123</v>
      </c>
      <c r="D60" s="16" t="s">
        <v>104</v>
      </c>
      <c r="E60" s="18">
        <v>1000000</v>
      </c>
      <c r="F60" s="18">
        <v>101703200</v>
      </c>
      <c r="G60" s="19">
        <f t="shared" si="0"/>
        <v>1.2889598110877691E-2</v>
      </c>
      <c r="H60" s="20"/>
    </row>
    <row r="61" spans="1:8" x14ac:dyDescent="0.25">
      <c r="B61" s="15" t="s">
        <v>124</v>
      </c>
      <c r="C61" s="16" t="s">
        <v>125</v>
      </c>
      <c r="D61" s="16" t="s">
        <v>104</v>
      </c>
      <c r="E61" s="18">
        <v>475000</v>
      </c>
      <c r="F61" s="18">
        <v>48445345</v>
      </c>
      <c r="G61" s="19">
        <f t="shared" si="0"/>
        <v>6.1398365773428767E-3</v>
      </c>
      <c r="H61" s="20"/>
    </row>
    <row r="62" spans="1:8" x14ac:dyDescent="0.25">
      <c r="B62" s="15" t="s">
        <v>126</v>
      </c>
      <c r="C62" s="16" t="s">
        <v>127</v>
      </c>
      <c r="D62" s="16" t="s">
        <v>104</v>
      </c>
      <c r="E62" s="18">
        <v>1000000</v>
      </c>
      <c r="F62" s="18">
        <v>101456000</v>
      </c>
      <c r="G62" s="19">
        <f t="shared" si="0"/>
        <v>1.28582686280983E-2</v>
      </c>
      <c r="H62" s="20"/>
    </row>
    <row r="63" spans="1:8" x14ac:dyDescent="0.25">
      <c r="A63" s="22" t="s">
        <v>128</v>
      </c>
      <c r="B63" s="15" t="s">
        <v>129</v>
      </c>
      <c r="C63" s="16" t="s">
        <v>130</v>
      </c>
      <c r="D63" s="16" t="s">
        <v>104</v>
      </c>
      <c r="E63" s="18">
        <v>500000</v>
      </c>
      <c r="F63" s="18">
        <v>50685750</v>
      </c>
      <c r="G63" s="19">
        <f t="shared" si="0"/>
        <v>6.4237796593265397E-3</v>
      </c>
      <c r="H63" s="20"/>
    </row>
    <row r="64" spans="1:8" x14ac:dyDescent="0.25">
      <c r="B64" s="15" t="s">
        <v>131</v>
      </c>
      <c r="C64" s="16" t="s">
        <v>132</v>
      </c>
      <c r="D64" s="16" t="s">
        <v>104</v>
      </c>
      <c r="E64" s="18">
        <v>443300</v>
      </c>
      <c r="F64" s="18">
        <v>44333147.43</v>
      </c>
      <c r="G64" s="19">
        <f t="shared" si="0"/>
        <v>5.6186673906326468E-3</v>
      </c>
      <c r="H64" s="20"/>
    </row>
    <row r="65" spans="1:8" x14ac:dyDescent="0.25">
      <c r="B65" s="15" t="s">
        <v>133</v>
      </c>
      <c r="C65" s="16" t="s">
        <v>134</v>
      </c>
      <c r="D65" s="16" t="s">
        <v>104</v>
      </c>
      <c r="E65" s="18">
        <v>455100</v>
      </c>
      <c r="F65" s="18">
        <v>46563829.560000002</v>
      </c>
      <c r="G65" s="19">
        <f t="shared" si="0"/>
        <v>5.9013782214503265E-3</v>
      </c>
      <c r="H65" s="20"/>
    </row>
    <row r="66" spans="1:8" x14ac:dyDescent="0.25">
      <c r="B66" s="15" t="s">
        <v>135</v>
      </c>
      <c r="C66" s="16" t="s">
        <v>136</v>
      </c>
      <c r="D66" s="16" t="s">
        <v>104</v>
      </c>
      <c r="E66" s="18">
        <v>60000</v>
      </c>
      <c r="F66" s="18">
        <v>6771918</v>
      </c>
      <c r="G66" s="19">
        <f t="shared" si="0"/>
        <v>8.5825521183029282E-4</v>
      </c>
      <c r="H66" s="20"/>
    </row>
    <row r="67" spans="1:8" x14ac:dyDescent="0.25">
      <c r="B67" s="15" t="s">
        <v>137</v>
      </c>
      <c r="C67" s="16" t="s">
        <v>138</v>
      </c>
      <c r="D67" s="16" t="s">
        <v>139</v>
      </c>
      <c r="E67" s="18">
        <v>100</v>
      </c>
      <c r="F67" s="18">
        <v>101294300</v>
      </c>
      <c r="G67" s="19">
        <f t="shared" si="0"/>
        <v>1.2837775192154014E-2</v>
      </c>
      <c r="H67" s="20" t="s">
        <v>140</v>
      </c>
    </row>
    <row r="68" spans="1:8" x14ac:dyDescent="0.25">
      <c r="B68" s="23"/>
      <c r="C68" s="23" t="s">
        <v>141</v>
      </c>
      <c r="D68" s="23"/>
      <c r="E68" s="24"/>
      <c r="F68" s="25">
        <f>SUM(F7:F67)</f>
        <v>7643049899.2400007</v>
      </c>
      <c r="G68" s="26">
        <f>+F68/$F$80</f>
        <v>0.96866019498489575</v>
      </c>
      <c r="H68" s="27"/>
    </row>
    <row r="70" spans="1:8" x14ac:dyDescent="0.25">
      <c r="B70" s="28"/>
      <c r="C70" s="28" t="s">
        <v>142</v>
      </c>
      <c r="D70" s="28"/>
      <c r="E70" s="28"/>
      <c r="F70" s="28" t="s">
        <v>10</v>
      </c>
      <c r="G70" s="29" t="s">
        <v>11</v>
      </c>
    </row>
    <row r="71" spans="1:8" x14ac:dyDescent="0.25">
      <c r="B71" s="30"/>
      <c r="C71" s="23" t="s">
        <v>143</v>
      </c>
      <c r="D71" s="16"/>
      <c r="E71" s="31"/>
      <c r="F71" s="32" t="s">
        <v>144</v>
      </c>
      <c r="G71" s="33">
        <v>0</v>
      </c>
    </row>
    <row r="72" spans="1:8" x14ac:dyDescent="0.25">
      <c r="B72" s="30" t="s">
        <v>145</v>
      </c>
      <c r="C72" s="23" t="s">
        <v>146</v>
      </c>
      <c r="D72" s="23"/>
      <c r="E72" s="24"/>
      <c r="F72" s="18">
        <v>180894955.36000001</v>
      </c>
      <c r="G72" s="33">
        <f>+F72/$F$80</f>
        <v>2.2926154485557588E-2</v>
      </c>
    </row>
    <row r="73" spans="1:8" x14ac:dyDescent="0.25">
      <c r="B73" s="30"/>
      <c r="C73" s="23" t="s">
        <v>147</v>
      </c>
      <c r="D73" s="16"/>
      <c r="E73" s="31"/>
      <c r="F73" s="24" t="s">
        <v>144</v>
      </c>
      <c r="G73" s="33">
        <v>0</v>
      </c>
    </row>
    <row r="74" spans="1:8" x14ac:dyDescent="0.25">
      <c r="A74" s="34" t="s">
        <v>148</v>
      </c>
      <c r="B74" s="30"/>
      <c r="C74" s="23" t="s">
        <v>149</v>
      </c>
      <c r="D74" s="16"/>
      <c r="E74" s="31"/>
      <c r="F74" s="24" t="s">
        <v>144</v>
      </c>
      <c r="G74" s="33">
        <v>0</v>
      </c>
    </row>
    <row r="75" spans="1:8" x14ac:dyDescent="0.25">
      <c r="B75" s="30"/>
      <c r="C75" s="23" t="s">
        <v>150</v>
      </c>
      <c r="D75" s="16"/>
      <c r="E75" s="31"/>
      <c r="F75" s="24" t="s">
        <v>144</v>
      </c>
      <c r="G75" s="33">
        <v>0</v>
      </c>
    </row>
    <row r="76" spans="1:8" x14ac:dyDescent="0.25">
      <c r="B76" s="16" t="s">
        <v>128</v>
      </c>
      <c r="C76" s="16" t="s">
        <v>151</v>
      </c>
      <c r="D76" s="16"/>
      <c r="E76" s="31"/>
      <c r="F76" s="18">
        <v>66386490.5</v>
      </c>
      <c r="G76" s="33">
        <f>+F76/$F$80</f>
        <v>8.4136505295467571E-3</v>
      </c>
    </row>
    <row r="77" spans="1:8" x14ac:dyDescent="0.25">
      <c r="B77" s="30"/>
      <c r="C77" s="16"/>
      <c r="D77" s="16"/>
      <c r="E77" s="31"/>
      <c r="F77" s="32"/>
      <c r="G77" s="33"/>
    </row>
    <row r="78" spans="1:8" x14ac:dyDescent="0.25">
      <c r="B78" s="30"/>
      <c r="C78" s="16" t="s">
        <v>152</v>
      </c>
      <c r="D78" s="16"/>
      <c r="E78" s="31"/>
      <c r="F78" s="35">
        <f>SUM(F71:F77)</f>
        <v>247281445.86000001</v>
      </c>
      <c r="G78" s="33">
        <f>+F78/$F$80</f>
        <v>3.1339805015104347E-2</v>
      </c>
    </row>
    <row r="79" spans="1:8" x14ac:dyDescent="0.25">
      <c r="B79" s="30"/>
      <c r="C79" s="16"/>
      <c r="D79" s="16"/>
      <c r="E79" s="31"/>
      <c r="F79" s="35"/>
      <c r="G79" s="33"/>
    </row>
    <row r="80" spans="1:8" x14ac:dyDescent="0.25">
      <c r="B80" s="36"/>
      <c r="C80" s="37" t="s">
        <v>153</v>
      </c>
      <c r="D80" s="38"/>
      <c r="E80" s="39"/>
      <c r="F80" s="39">
        <f>+F78+F68</f>
        <v>7890331345.1000004</v>
      </c>
      <c r="G80" s="40">
        <v>1</v>
      </c>
    </row>
    <row r="81" spans="1:7" x14ac:dyDescent="0.25">
      <c r="A81" s="1" t="s">
        <v>15</v>
      </c>
      <c r="F81" s="41"/>
    </row>
    <row r="82" spans="1:7" x14ac:dyDescent="0.25">
      <c r="A82" s="16" t="s">
        <v>104</v>
      </c>
      <c r="C82" s="23" t="s">
        <v>154</v>
      </c>
      <c r="D82" s="42">
        <v>21.52</v>
      </c>
      <c r="F82" s="4">
        <v>0</v>
      </c>
    </row>
    <row r="83" spans="1:7" x14ac:dyDescent="0.25">
      <c r="C83" s="23" t="s">
        <v>155</v>
      </c>
      <c r="D83" s="42">
        <v>9.32</v>
      </c>
    </row>
    <row r="84" spans="1:7" x14ac:dyDescent="0.25">
      <c r="C84" s="23" t="s">
        <v>156</v>
      </c>
      <c r="D84" s="42">
        <v>7.13</v>
      </c>
    </row>
    <row r="85" spans="1:7" x14ac:dyDescent="0.25">
      <c r="C85" s="23" t="s">
        <v>157</v>
      </c>
      <c r="D85" s="43">
        <v>17.702400000000001</v>
      </c>
    </row>
    <row r="86" spans="1:7" x14ac:dyDescent="0.25">
      <c r="C86" s="23" t="s">
        <v>158</v>
      </c>
      <c r="D86" s="43">
        <v>17.499099999999999</v>
      </c>
    </row>
    <row r="87" spans="1:7" x14ac:dyDescent="0.25">
      <c r="C87" s="23" t="s">
        <v>159</v>
      </c>
      <c r="D87" s="44"/>
    </row>
    <row r="88" spans="1:7" x14ac:dyDescent="0.25">
      <c r="C88" s="23" t="s">
        <v>160</v>
      </c>
      <c r="D88" s="45">
        <v>0</v>
      </c>
    </row>
    <row r="89" spans="1:7" x14ac:dyDescent="0.25">
      <c r="C89" s="23" t="s">
        <v>161</v>
      </c>
      <c r="D89" s="45">
        <v>0</v>
      </c>
      <c r="F89" s="41"/>
      <c r="G89" s="46"/>
    </row>
    <row r="90" spans="1:7" x14ac:dyDescent="0.25">
      <c r="B90" s="47"/>
      <c r="C90" s="14"/>
    </row>
    <row r="91" spans="1:7" x14ac:dyDescent="0.25">
      <c r="F91" s="4"/>
    </row>
    <row r="92" spans="1:7" x14ac:dyDescent="0.25">
      <c r="C92" s="28" t="s">
        <v>162</v>
      </c>
      <c r="D92" s="28"/>
      <c r="E92" s="28"/>
      <c r="F92" s="28"/>
      <c r="G92" s="29"/>
    </row>
    <row r="93" spans="1:7" x14ac:dyDescent="0.25">
      <c r="C93" s="28" t="s">
        <v>163</v>
      </c>
      <c r="D93" s="28"/>
      <c r="E93" s="28"/>
      <c r="F93" s="28" t="s">
        <v>10</v>
      </c>
      <c r="G93" s="29" t="s">
        <v>11</v>
      </c>
    </row>
    <row r="94" spans="1:7" x14ac:dyDescent="0.25">
      <c r="C94" s="23" t="s">
        <v>164</v>
      </c>
      <c r="D94" s="16"/>
      <c r="E94" s="31"/>
      <c r="F94" s="48">
        <f>SUMIF(Table13456768578910[[Industry ]],A81,Table13456768578910[Market Value])</f>
        <v>6158195385.25</v>
      </c>
      <c r="G94" s="49">
        <f>+F94/$F$80</f>
        <v>0.78047360952392963</v>
      </c>
    </row>
    <row r="95" spans="1:7" x14ac:dyDescent="0.25">
      <c r="C95" s="16" t="s">
        <v>165</v>
      </c>
      <c r="D95" s="16"/>
      <c r="E95" s="31"/>
      <c r="F95" s="48">
        <f>SUMIF(Table13456768578910[[Industry ]],A82,Table13456768578910[Market Value])</f>
        <v>1383560213.99</v>
      </c>
      <c r="G95" s="49">
        <f>+F95/$F$80</f>
        <v>0.17534881026881199</v>
      </c>
    </row>
    <row r="96" spans="1:7" x14ac:dyDescent="0.25">
      <c r="C96" s="16" t="s">
        <v>166</v>
      </c>
      <c r="D96" s="16"/>
      <c r="E96" s="31"/>
      <c r="F96" s="48">
        <f>SUMIF($E$108:$E$115,C96,H108:H115)</f>
        <v>101294300</v>
      </c>
      <c r="G96" s="49">
        <f>+F96/$F$80</f>
        <v>1.2837775192154014E-2</v>
      </c>
    </row>
    <row r="97" spans="3:8" x14ac:dyDescent="0.25">
      <c r="C97" s="17" t="s">
        <v>167</v>
      </c>
      <c r="D97" s="16"/>
      <c r="E97" s="31"/>
      <c r="F97" s="48">
        <f>SUM(F94:F96)</f>
        <v>7643049899.2399998</v>
      </c>
      <c r="G97" s="50">
        <f>SUM(G94:G96)</f>
        <v>0.96866019498489564</v>
      </c>
    </row>
    <row r="98" spans="3:8" x14ac:dyDescent="0.25">
      <c r="E98" s="1"/>
      <c r="G98" s="1"/>
    </row>
    <row r="99" spans="3:8" x14ac:dyDescent="0.25">
      <c r="C99" s="16" t="s">
        <v>168</v>
      </c>
      <c r="D99" s="16"/>
      <c r="E99" s="31"/>
      <c r="F99" s="48">
        <f t="shared" ref="F99:F105" si="1">SUMIF($E$108:$E$115,C99,H111:H118)</f>
        <v>0</v>
      </c>
      <c r="G99" s="49">
        <f t="shared" ref="G99:G105" si="2">+F99/$F$80</f>
        <v>0</v>
      </c>
      <c r="H99" s="16"/>
    </row>
    <row r="100" spans="3:8" x14ac:dyDescent="0.25">
      <c r="C100" s="16" t="s">
        <v>169</v>
      </c>
      <c r="D100" s="16"/>
      <c r="E100" s="31"/>
      <c r="F100" s="48">
        <f t="shared" si="1"/>
        <v>0</v>
      </c>
      <c r="G100" s="49">
        <f t="shared" si="2"/>
        <v>0</v>
      </c>
      <c r="H100" s="16"/>
    </row>
    <row r="101" spans="3:8" x14ac:dyDescent="0.25">
      <c r="C101" s="16" t="s">
        <v>170</v>
      </c>
      <c r="D101" s="16"/>
      <c r="E101" s="31"/>
      <c r="F101" s="48">
        <f t="shared" si="1"/>
        <v>0</v>
      </c>
      <c r="G101" s="49">
        <f t="shared" si="2"/>
        <v>0</v>
      </c>
      <c r="H101" s="16"/>
    </row>
    <row r="102" spans="3:8" x14ac:dyDescent="0.25">
      <c r="C102" s="16" t="s">
        <v>171</v>
      </c>
      <c r="D102" s="16"/>
      <c r="E102" s="31"/>
      <c r="F102" s="48">
        <f t="shared" si="1"/>
        <v>0</v>
      </c>
      <c r="G102" s="49">
        <f t="shared" si="2"/>
        <v>0</v>
      </c>
      <c r="H102" s="16"/>
    </row>
    <row r="103" spans="3:8" x14ac:dyDescent="0.25">
      <c r="C103" s="16" t="s">
        <v>172</v>
      </c>
      <c r="D103" s="16"/>
      <c r="E103" s="31"/>
      <c r="F103" s="48">
        <f>SUMIF($E$108:$E$115,C103,H115:H122)</f>
        <v>0</v>
      </c>
      <c r="G103" s="49">
        <f t="shared" si="2"/>
        <v>0</v>
      </c>
      <c r="H103" s="16"/>
    </row>
    <row r="104" spans="3:8" x14ac:dyDescent="0.25">
      <c r="C104" s="16" t="s">
        <v>173</v>
      </c>
      <c r="D104" s="16"/>
      <c r="E104" s="31"/>
      <c r="F104" s="48">
        <f t="shared" si="1"/>
        <v>0</v>
      </c>
      <c r="G104" s="49">
        <f t="shared" si="2"/>
        <v>0</v>
      </c>
      <c r="H104" s="16"/>
    </row>
    <row r="105" spans="3:8" x14ac:dyDescent="0.25">
      <c r="C105" s="16" t="s">
        <v>174</v>
      </c>
      <c r="D105" s="16"/>
      <c r="E105" s="31"/>
      <c r="F105" s="48">
        <f t="shared" si="1"/>
        <v>0</v>
      </c>
      <c r="G105" s="49">
        <f t="shared" si="2"/>
        <v>0</v>
      </c>
      <c r="H105" s="16"/>
    </row>
    <row r="107" spans="3:8" hidden="1" x14ac:dyDescent="0.25"/>
    <row r="108" spans="3:8" hidden="1" x14ac:dyDescent="0.25">
      <c r="E108" s="16" t="s">
        <v>166</v>
      </c>
      <c r="F108" s="16" t="s">
        <v>175</v>
      </c>
      <c r="G108" s="7">
        <f>SUMIF($H$7:$H$54,F108,$E$7:$E$54)</f>
        <v>0</v>
      </c>
      <c r="H108" s="51">
        <f t="shared" ref="H108:H115" si="3">SUMIF($H$7:$H$67,F108,$F$7:$F$67)</f>
        <v>0</v>
      </c>
    </row>
    <row r="109" spans="3:8" hidden="1" x14ac:dyDescent="0.25">
      <c r="E109" s="16" t="s">
        <v>166</v>
      </c>
      <c r="F109" s="16" t="s">
        <v>176</v>
      </c>
      <c r="G109" s="7">
        <f>SUMIF($H$7:$H$54,F109,$E$7:$E$54)</f>
        <v>0</v>
      </c>
      <c r="H109" s="51">
        <f t="shared" si="3"/>
        <v>0</v>
      </c>
    </row>
    <row r="110" spans="3:8" hidden="1" x14ac:dyDescent="0.25">
      <c r="E110" s="16" t="s">
        <v>166</v>
      </c>
      <c r="F110" s="17" t="s">
        <v>140</v>
      </c>
      <c r="G110" s="7">
        <f>H110/$F$80</f>
        <v>1.2837775192154014E-2</v>
      </c>
      <c r="H110" s="51">
        <f t="shared" si="3"/>
        <v>101294300</v>
      </c>
    </row>
    <row r="111" spans="3:8" hidden="1" x14ac:dyDescent="0.25">
      <c r="E111" s="16" t="s">
        <v>177</v>
      </c>
      <c r="F111" s="16" t="s">
        <v>178</v>
      </c>
      <c r="G111" s="7">
        <f>SUMIF($H$7:$H$54,F111,$E$7:$E$54)</f>
        <v>0</v>
      </c>
      <c r="H111" s="51">
        <f t="shared" si="3"/>
        <v>0</v>
      </c>
    </row>
    <row r="112" spans="3:8" hidden="1" x14ac:dyDescent="0.25">
      <c r="E112" s="16" t="s">
        <v>168</v>
      </c>
      <c r="F112" s="16" t="s">
        <v>179</v>
      </c>
      <c r="G112" s="7">
        <f>SUMIF($H$7:$H$54,F112,$E$7:$E$54)</f>
        <v>0</v>
      </c>
      <c r="H112" s="51">
        <f t="shared" si="3"/>
        <v>0</v>
      </c>
    </row>
    <row r="113" spans="5:8" hidden="1" x14ac:dyDescent="0.25">
      <c r="E113" s="16" t="s">
        <v>166</v>
      </c>
      <c r="F113" s="16" t="s">
        <v>180</v>
      </c>
      <c r="G113" s="7">
        <f>SUMIF($H$7:$H$54,F113,$E$7:$E$54)</f>
        <v>0</v>
      </c>
      <c r="H113" s="51">
        <f t="shared" si="3"/>
        <v>0</v>
      </c>
    </row>
    <row r="114" spans="5:8" hidden="1" x14ac:dyDescent="0.25">
      <c r="E114" s="16" t="s">
        <v>168</v>
      </c>
      <c r="F114" s="16" t="s">
        <v>181</v>
      </c>
      <c r="G114" s="7">
        <f>SUMIF($H$7:$H$54,F114,$E$7:$E$54)</f>
        <v>0</v>
      </c>
      <c r="H114" s="51">
        <f t="shared" si="3"/>
        <v>0</v>
      </c>
    </row>
    <row r="115" spans="5:8" hidden="1" x14ac:dyDescent="0.25">
      <c r="E115" s="16" t="s">
        <v>166</v>
      </c>
      <c r="F115" s="16" t="s">
        <v>182</v>
      </c>
      <c r="G115" s="7">
        <f>SUMIF($H$7:$H$54,F115,$E$7:$E$54)</f>
        <v>0</v>
      </c>
      <c r="H115" s="51">
        <f t="shared" si="3"/>
        <v>0</v>
      </c>
    </row>
    <row r="116" spans="5:8" hidden="1" x14ac:dyDescent="0.25">
      <c r="G116" s="52">
        <f>SUM(G106:G115)</f>
        <v>1.2837775192154014E-2</v>
      </c>
      <c r="H116" s="1">
        <f>SUM(H106:H115)</f>
        <v>101294300</v>
      </c>
    </row>
    <row r="117" spans="5:8" hidden="1" x14ac:dyDescent="0.25"/>
    <row r="118" spans="5:8" hidden="1" x14ac:dyDescent="0.25"/>
    <row r="119" spans="5:8" hidden="1" x14ac:dyDescent="0.25"/>
    <row r="120" spans="5:8" hidden="1" x14ac:dyDescent="0.25"/>
    <row r="121" spans="5:8" hidden="1" x14ac:dyDescent="0.25"/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2024-09-06T07:21:03Z</dcterms:created>
  <dcterms:modified xsi:type="dcterms:W3CDTF">2024-09-06T07:21:10Z</dcterms:modified>
</cp:coreProperties>
</file>